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янва апрел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<sst xmlns="http://schemas.openxmlformats.org/spreadsheetml/2006/main" count="44" uniqueCount="42">
  <si>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Увеличение налоговых поступлений муниципального образования</t>
  </si>
  <si>
    <t>Наименование налога</t>
  </si>
  <si>
    <t>Первоначальный план</t>
  </si>
  <si>
    <t>Уточнённый план</t>
  </si>
  <si>
    <t>% выполнения к уточнённому плану отчетного периода (гр.8/гр.7* 100)</t>
  </si>
  <si>
    <t>На год</t>
  </si>
  <si>
    <t>НДФЛ</t>
  </si>
  <si>
    <t>ЕНВД</t>
  </si>
  <si>
    <t>ЕСХН</t>
  </si>
  <si>
    <t>Земельный налог</t>
  </si>
  <si>
    <t>Отмененные налоги</t>
  </si>
  <si>
    <t>Доходы от сдачи в аренду имущества</t>
  </si>
  <si>
    <t>Прочие доходы от использования имущества</t>
  </si>
  <si>
    <t>Доходы от продажи материальных и нематериальных активов, в т.ч.:</t>
  </si>
  <si>
    <t>Доходы от реализации имущества</t>
  </si>
  <si>
    <t>Доходы от продажи земельных участков</t>
  </si>
  <si>
    <t>Плата за негативное воздействие на окружающую среду</t>
  </si>
  <si>
    <t>Штрафы,санкции,возмещение ущерба</t>
  </si>
  <si>
    <t>Прочие неналоговые доходы</t>
  </si>
  <si>
    <t>Невыясненные поступления</t>
  </si>
  <si>
    <t>ИТОГО</t>
  </si>
  <si>
    <t>2013 год</t>
  </si>
  <si>
    <t>Доходы от сдачи в аренду зем. Участков</t>
  </si>
  <si>
    <t>Факт.ое выполнение (гр.8-гр.5)</t>
  </si>
  <si>
    <t>% выпия плана  (гр.13/гр.12*100)</t>
  </si>
  <si>
    <t xml:space="preserve">Государственная пошлина, </t>
  </si>
  <si>
    <t xml:space="preserve">Доходы от оказания платных услуг </t>
  </si>
  <si>
    <t>Доходы от исп. имущества, наход. в гос и мун собст., в т.ч.:</t>
  </si>
  <si>
    <t>Заместитель Главы по вопросам социально-экономического развития                Е.А.Хайретдинова</t>
  </si>
  <si>
    <t>Налог на имущество физ. Лиц</t>
  </si>
  <si>
    <t>Фактическое поступление  за  2013г.</t>
  </si>
  <si>
    <t>2014 год</t>
  </si>
  <si>
    <t>Акцизы на нефтепродукты</t>
  </si>
  <si>
    <t>Налог, взимаемый в связи с применением патентной системы</t>
  </si>
  <si>
    <t>на 2014 год</t>
  </si>
  <si>
    <t>% выпол к анал периоду 2014 г.(гр.8/гр.3* 100)</t>
  </si>
  <si>
    <t xml:space="preserve">«Цильнинский  район» за  2014 год </t>
  </si>
  <si>
    <t>Принятые обязательства на 2014 год</t>
  </si>
  <si>
    <t>Фактическое поступление  за январь-апрель 2013г</t>
  </si>
  <si>
    <t>на январь-апрель 2014 года</t>
  </si>
  <si>
    <t>Фактическое поступление доходов за январь-апрель  2014 г</t>
  </si>
  <si>
    <t>на январь-апрель 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</si>
</sst>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vertical="top" wrapText="1"/>
    </xf>
    <xf numFmtId="164" fontId="22" fillId="0" borderId="11" xfId="0" applyNumberFormat="1" applyFont="1" applyFill="1" applyBorder="1" applyAlignment="1">
      <alignment horizontal="left" vertical="top" wrapText="1"/>
    </xf>
    <xf numFmtId="164" fontId="22" fillId="0" borderId="10" xfId="0" applyNumberFormat="1" applyFont="1" applyFill="1" applyBorder="1" applyAlignment="1">
      <alignment horizontal="left" vertical="top" wrapText="1"/>
    </xf>
    <xf numFmtId="164" fontId="24" fillId="0" borderId="11" xfId="0" applyNumberFormat="1" applyFont="1" applyFill="1" applyBorder="1" applyAlignment="1">
      <alignment horizontal="left" vertical="top" wrapText="1"/>
    </xf>
    <xf numFmtId="164" fontId="24" fillId="0" borderId="10" xfId="0" applyNumberFormat="1" applyFont="1" applyFill="1" applyBorder="1" applyAlignment="1">
      <alignment horizontal="left" vertical="top" wrapText="1"/>
    </xf>
    <xf numFmtId="164" fontId="23" fillId="0" borderId="11" xfId="0" applyNumberFormat="1" applyFont="1" applyFill="1" applyBorder="1" applyAlignment="1">
      <alignment horizontal="left" vertical="top" wrapText="1"/>
    </xf>
    <xf numFmtId="164" fontId="23" fillId="0" borderId="10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164" fontId="22" fillId="0" borderId="13" xfId="0" applyNumberFormat="1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2"/>
  <sheetViews>
    <sheetView tabSelected="1" workbookViewId="0" topLeftCell="A7">
      <selection activeCell="M38" sqref="M38"/>
    </sheetView>
  </sheetViews>
  <sheetFormatPr defaultColWidth="9.00390625" defaultRowHeight="12.75"/>
  <sheetData>
    <row r="3" spans="1:14" ht="15.7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>
      <c r="A4" s="13" t="s">
        <v>36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14" t="s">
        <v>1</v>
      </c>
      <c r="B5" s="15" t="s">
        <v>21</v>
      </c>
      <c r="C5" s="15"/>
      <c r="D5" s="16" t="s">
        <v>31</v>
      </c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2.75">
      <c r="A6" s="14"/>
      <c r="B6" s="17" t="s">
        <v>30</v>
      </c>
      <c r="C6" s="17" t="s">
        <v>38</v>
      </c>
      <c r="D6" s="18" t="s">
        <v>2</v>
      </c>
      <c r="E6" s="18"/>
      <c r="F6" s="19" t="s">
        <v>3</v>
      </c>
      <c r="G6" s="20"/>
      <c r="H6" s="18" t="s">
        <v>40</v>
      </c>
      <c r="I6" s="23" t="s">
        <v>4</v>
      </c>
      <c r="J6" s="24" t="s">
        <v>35</v>
      </c>
      <c r="K6" s="18" t="s">
        <v>37</v>
      </c>
      <c r="L6" s="18"/>
      <c r="M6" s="18"/>
      <c r="N6" s="18"/>
    </row>
    <row r="7" spans="1:14" ht="12.75">
      <c r="A7" s="14"/>
      <c r="B7" s="17"/>
      <c r="C7" s="17"/>
      <c r="D7" s="18"/>
      <c r="E7" s="18"/>
      <c r="F7" s="21"/>
      <c r="G7" s="22"/>
      <c r="H7" s="18"/>
      <c r="I7" s="23"/>
      <c r="J7" s="24"/>
      <c r="K7" s="18"/>
      <c r="L7" s="18"/>
      <c r="M7" s="18"/>
      <c r="N7" s="18"/>
    </row>
    <row r="8" spans="1:14" ht="84" customHeight="1">
      <c r="A8" s="14"/>
      <c r="B8" s="17"/>
      <c r="C8" s="17"/>
      <c r="D8" s="5" t="s">
        <v>34</v>
      </c>
      <c r="E8" s="5" t="s">
        <v>39</v>
      </c>
      <c r="F8" s="5" t="s">
        <v>34</v>
      </c>
      <c r="G8" s="5" t="s">
        <v>39</v>
      </c>
      <c r="H8" s="18"/>
      <c r="I8" s="23"/>
      <c r="J8" s="24"/>
      <c r="K8" s="2" t="s">
        <v>5</v>
      </c>
      <c r="L8" s="5" t="s">
        <v>41</v>
      </c>
      <c r="M8" s="2" t="s">
        <v>23</v>
      </c>
      <c r="N8" s="4" t="s">
        <v>24</v>
      </c>
    </row>
    <row r="9" spans="1:14" ht="12.75">
      <c r="A9" s="3">
        <v>1</v>
      </c>
      <c r="B9" s="12">
        <v>2</v>
      </c>
      <c r="C9" s="12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</row>
    <row r="10" spans="1:14" ht="12.75">
      <c r="A10" s="5" t="s">
        <v>6</v>
      </c>
      <c r="B10" s="7">
        <v>41924.2</v>
      </c>
      <c r="C10" s="6">
        <v>11198</v>
      </c>
      <c r="D10" s="7">
        <v>29668.8</v>
      </c>
      <c r="E10" s="7">
        <v>8800</v>
      </c>
      <c r="F10" s="7">
        <v>29668.8</v>
      </c>
      <c r="G10" s="7">
        <v>8965</v>
      </c>
      <c r="H10" s="7">
        <v>8963</v>
      </c>
      <c r="I10" s="7">
        <f aca="true" t="shared" si="0" ref="I10:I19">H10/G10*100</f>
        <v>99.9776910206358</v>
      </c>
      <c r="J10" s="7">
        <f aca="true" t="shared" si="1" ref="J10:J19">H10/C10*100</f>
        <v>80.041078764065</v>
      </c>
      <c r="K10" s="7">
        <v>1200</v>
      </c>
      <c r="L10" s="7">
        <v>155</v>
      </c>
      <c r="M10" s="7">
        <f>H10-E10</f>
        <v>163</v>
      </c>
      <c r="N10" s="7">
        <f>M10/L10*100</f>
        <v>105.16129032258064</v>
      </c>
    </row>
    <row r="11" spans="1:14" ht="51">
      <c r="A11" s="5" t="s">
        <v>32</v>
      </c>
      <c r="B11" s="7"/>
      <c r="C11" s="6"/>
      <c r="D11" s="7">
        <v>8942.4</v>
      </c>
      <c r="E11" s="7">
        <v>3005</v>
      </c>
      <c r="F11" s="7">
        <v>8942.4</v>
      </c>
      <c r="G11" s="7">
        <v>3055.3</v>
      </c>
      <c r="H11" s="7">
        <v>3024.4</v>
      </c>
      <c r="I11" s="7"/>
      <c r="J11" s="7"/>
      <c r="K11" s="7"/>
      <c r="L11" s="7"/>
      <c r="M11" s="7"/>
      <c r="N11" s="7"/>
    </row>
    <row r="12" spans="1:14" ht="102">
      <c r="A12" s="5" t="s">
        <v>33</v>
      </c>
      <c r="B12" s="7">
        <v>86</v>
      </c>
      <c r="C12" s="6">
        <v>25.4</v>
      </c>
      <c r="D12" s="7">
        <v>50</v>
      </c>
      <c r="E12" s="7">
        <v>50</v>
      </c>
      <c r="F12" s="7">
        <v>50</v>
      </c>
      <c r="G12" s="7">
        <v>50</v>
      </c>
      <c r="H12" s="7">
        <v>54</v>
      </c>
      <c r="I12" s="7">
        <f>H12/G12*100</f>
        <v>108</v>
      </c>
      <c r="J12" s="7"/>
      <c r="K12" s="7"/>
      <c r="L12" s="7"/>
      <c r="M12" s="7"/>
      <c r="N12" s="7"/>
    </row>
    <row r="13" spans="1:14" ht="12.75">
      <c r="A13" s="5" t="s">
        <v>7</v>
      </c>
      <c r="B13" s="7">
        <v>5610</v>
      </c>
      <c r="C13" s="6">
        <v>2375.4</v>
      </c>
      <c r="D13" s="7">
        <v>5400</v>
      </c>
      <c r="E13" s="7">
        <v>2454.2</v>
      </c>
      <c r="F13" s="7">
        <v>5400</v>
      </c>
      <c r="G13" s="7">
        <v>2454.2</v>
      </c>
      <c r="H13" s="7">
        <v>2688.4</v>
      </c>
      <c r="I13" s="7">
        <f t="shared" si="0"/>
        <v>109.54282454567681</v>
      </c>
      <c r="J13" s="7">
        <f t="shared" si="1"/>
        <v>113.17672812999915</v>
      </c>
      <c r="K13" s="7">
        <v>200</v>
      </c>
      <c r="L13" s="7">
        <v>230</v>
      </c>
      <c r="M13" s="7">
        <f aca="true" t="shared" si="2" ref="M13:M29">H13-E13</f>
        <v>234.20000000000027</v>
      </c>
      <c r="N13" s="7">
        <f>M13/L13*100</f>
        <v>101.82608695652186</v>
      </c>
    </row>
    <row r="14" spans="1:14" ht="12.75">
      <c r="A14" s="5" t="s">
        <v>8</v>
      </c>
      <c r="B14" s="7">
        <v>1631.5</v>
      </c>
      <c r="C14" s="6">
        <v>1116.4</v>
      </c>
      <c r="D14" s="7">
        <v>1355.2</v>
      </c>
      <c r="E14" s="7">
        <v>674.6</v>
      </c>
      <c r="F14" s="7">
        <v>1355.2</v>
      </c>
      <c r="G14" s="7">
        <v>674.6</v>
      </c>
      <c r="H14" s="7">
        <v>868.6</v>
      </c>
      <c r="I14" s="7"/>
      <c r="J14" s="7">
        <f t="shared" si="1"/>
        <v>77.80365460408454</v>
      </c>
      <c r="K14" s="7">
        <v>400</v>
      </c>
      <c r="L14" s="7">
        <v>190</v>
      </c>
      <c r="M14" s="7">
        <f t="shared" si="2"/>
        <v>194</v>
      </c>
      <c r="N14" s="7"/>
    </row>
    <row r="15" spans="1:14" ht="51">
      <c r="A15" s="5" t="s">
        <v>29</v>
      </c>
      <c r="B15" s="7">
        <v>1250.9</v>
      </c>
      <c r="C15" s="6">
        <v>78.9</v>
      </c>
      <c r="D15" s="7">
        <v>847.5</v>
      </c>
      <c r="E15" s="7">
        <v>35.6</v>
      </c>
      <c r="F15" s="7">
        <v>847.5</v>
      </c>
      <c r="G15" s="7">
        <v>35.6</v>
      </c>
      <c r="H15" s="7">
        <v>36.5</v>
      </c>
      <c r="I15" s="7">
        <f t="shared" si="0"/>
        <v>102.52808988764043</v>
      </c>
      <c r="J15" s="7">
        <f t="shared" si="1"/>
        <v>46.261089987325725</v>
      </c>
      <c r="K15" s="7">
        <v>500</v>
      </c>
      <c r="L15" s="7">
        <v>0.5</v>
      </c>
      <c r="M15" s="7">
        <f t="shared" si="2"/>
        <v>0.8999999999999986</v>
      </c>
      <c r="N15" s="7">
        <f>M15/L15*100</f>
        <v>179.99999999999972</v>
      </c>
    </row>
    <row r="16" spans="1:14" ht="25.5">
      <c r="A16" s="5" t="s">
        <v>9</v>
      </c>
      <c r="B16" s="7">
        <v>15238.7</v>
      </c>
      <c r="C16" s="6">
        <v>3278</v>
      </c>
      <c r="D16" s="7">
        <v>15751.9</v>
      </c>
      <c r="E16" s="7">
        <v>1764.5</v>
      </c>
      <c r="F16" s="7">
        <v>15751.9</v>
      </c>
      <c r="G16" s="7">
        <v>1764.5</v>
      </c>
      <c r="H16" s="7">
        <v>1776.1</v>
      </c>
      <c r="I16" s="7">
        <f t="shared" si="0"/>
        <v>100.6574100311703</v>
      </c>
      <c r="J16" s="7">
        <f t="shared" si="1"/>
        <v>54.18242830994509</v>
      </c>
      <c r="K16" s="7">
        <v>1500</v>
      </c>
      <c r="L16" s="7">
        <v>10</v>
      </c>
      <c r="M16" s="7">
        <f t="shared" si="2"/>
        <v>11.599999999999909</v>
      </c>
      <c r="N16" s="7">
        <v>0</v>
      </c>
    </row>
    <row r="17" spans="1:14" ht="38.25">
      <c r="A17" s="5" t="s">
        <v>25</v>
      </c>
      <c r="B17" s="7">
        <v>1139.1</v>
      </c>
      <c r="C17" s="6">
        <v>211.6</v>
      </c>
      <c r="D17" s="7">
        <v>900</v>
      </c>
      <c r="E17" s="7">
        <v>195.5</v>
      </c>
      <c r="F17" s="7">
        <v>900</v>
      </c>
      <c r="G17" s="7">
        <v>195.5</v>
      </c>
      <c r="H17" s="7">
        <v>276.1</v>
      </c>
      <c r="I17" s="7">
        <f t="shared" si="0"/>
        <v>141.22762148337597</v>
      </c>
      <c r="J17" s="7">
        <f t="shared" si="1"/>
        <v>130.4820415879017</v>
      </c>
      <c r="K17" s="7">
        <v>100</v>
      </c>
      <c r="L17" s="7">
        <v>80</v>
      </c>
      <c r="M17" s="7">
        <f t="shared" si="2"/>
        <v>80.60000000000002</v>
      </c>
      <c r="N17" s="7">
        <f>M17/L17*100</f>
        <v>100.75000000000003</v>
      </c>
    </row>
    <row r="18" spans="1:14" ht="25.5">
      <c r="A18" s="5" t="s">
        <v>10</v>
      </c>
      <c r="B18" s="7">
        <v>434.7</v>
      </c>
      <c r="C18" s="6">
        <v>63.8</v>
      </c>
      <c r="D18" s="7">
        <v>1</v>
      </c>
      <c r="E18" s="7">
        <v>1</v>
      </c>
      <c r="F18" s="7">
        <v>1</v>
      </c>
      <c r="G18" s="7">
        <v>1</v>
      </c>
      <c r="H18" s="7">
        <v>70.4</v>
      </c>
      <c r="I18" s="7">
        <f t="shared" si="0"/>
        <v>7040.000000000001</v>
      </c>
      <c r="J18" s="7">
        <f t="shared" si="1"/>
        <v>110.34482758620692</v>
      </c>
      <c r="K18" s="7"/>
      <c r="L18" s="7"/>
      <c r="M18" s="7">
        <f t="shared" si="2"/>
        <v>69.4</v>
      </c>
      <c r="N18" s="7"/>
    </row>
    <row r="19" spans="1:14" ht="89.25">
      <c r="A19" s="5" t="s">
        <v>27</v>
      </c>
      <c r="B19" s="7">
        <v>10142.1</v>
      </c>
      <c r="C19" s="6">
        <v>1529.1</v>
      </c>
      <c r="D19" s="7">
        <v>8487.7</v>
      </c>
      <c r="E19" s="7">
        <v>1000</v>
      </c>
      <c r="F19" s="7">
        <v>8487.7</v>
      </c>
      <c r="G19" s="7">
        <v>1246.2</v>
      </c>
      <c r="H19" s="7">
        <v>1042.6</v>
      </c>
      <c r="I19" s="7">
        <f t="shared" si="0"/>
        <v>83.66233349382121</v>
      </c>
      <c r="J19" s="7">
        <f t="shared" si="1"/>
        <v>68.1838990255706</v>
      </c>
      <c r="K19" s="7">
        <v>900</v>
      </c>
      <c r="L19" s="7">
        <v>40</v>
      </c>
      <c r="M19" s="7">
        <f t="shared" si="2"/>
        <v>42.59999999999991</v>
      </c>
      <c r="N19" s="7">
        <f>M19/L19*100</f>
        <v>106.49999999999977</v>
      </c>
    </row>
    <row r="20" spans="1:14" ht="63.75">
      <c r="A20" s="5" t="s">
        <v>22</v>
      </c>
      <c r="B20" s="9"/>
      <c r="C20" s="8"/>
      <c r="D20" s="9">
        <v>7961.7</v>
      </c>
      <c r="E20" s="9"/>
      <c r="F20" s="9">
        <v>7961.7</v>
      </c>
      <c r="G20" s="9"/>
      <c r="H20" s="9"/>
      <c r="I20" s="7">
        <v>0</v>
      </c>
      <c r="J20" s="7">
        <v>0</v>
      </c>
      <c r="K20" s="7"/>
      <c r="L20" s="7"/>
      <c r="M20" s="7"/>
      <c r="N20" s="7"/>
    </row>
    <row r="21" spans="1:14" ht="63.75">
      <c r="A21" s="5" t="s">
        <v>11</v>
      </c>
      <c r="B21" s="9"/>
      <c r="C21" s="8"/>
      <c r="D21" s="9">
        <v>526</v>
      </c>
      <c r="E21" s="9"/>
      <c r="F21" s="9">
        <v>526</v>
      </c>
      <c r="G21" s="9"/>
      <c r="H21" s="9"/>
      <c r="I21" s="7">
        <v>0</v>
      </c>
      <c r="J21" s="7"/>
      <c r="K21" s="7"/>
      <c r="L21" s="7"/>
      <c r="M21" s="7"/>
      <c r="N21" s="7"/>
    </row>
    <row r="22" spans="1:14" ht="76.5">
      <c r="A22" s="5" t="s">
        <v>12</v>
      </c>
      <c r="B22" s="9"/>
      <c r="C22" s="8"/>
      <c r="D22" s="9"/>
      <c r="E22" s="9"/>
      <c r="F22" s="9"/>
      <c r="G22" s="9"/>
      <c r="H22" s="9"/>
      <c r="I22" s="7">
        <v>0</v>
      </c>
      <c r="J22" s="7">
        <v>0</v>
      </c>
      <c r="K22" s="7"/>
      <c r="L22" s="7"/>
      <c r="M22" s="7"/>
      <c r="N22" s="7"/>
    </row>
    <row r="23" spans="1:14" ht="114.75">
      <c r="A23" s="5" t="s">
        <v>13</v>
      </c>
      <c r="B23" s="7">
        <v>5939.9</v>
      </c>
      <c r="C23" s="6">
        <v>1252.7</v>
      </c>
      <c r="D23" s="7">
        <v>403</v>
      </c>
      <c r="E23" s="7">
        <v>303</v>
      </c>
      <c r="F23" s="7">
        <v>403</v>
      </c>
      <c r="G23" s="7">
        <v>3842.5</v>
      </c>
      <c r="H23" s="7">
        <v>3847.9</v>
      </c>
      <c r="I23" s="7">
        <f>H23/G23*100</f>
        <v>100.1405335068315</v>
      </c>
      <c r="J23" s="7"/>
      <c r="K23" s="7">
        <v>2100</v>
      </c>
      <c r="L23" s="7">
        <v>1200</v>
      </c>
      <c r="M23" s="7">
        <f t="shared" si="2"/>
        <v>3544.9</v>
      </c>
      <c r="N23" s="7">
        <f>M23/L23*100</f>
        <v>295.40833333333336</v>
      </c>
    </row>
    <row r="24" spans="1:14" ht="76.5">
      <c r="A24" s="5" t="s">
        <v>14</v>
      </c>
      <c r="B24" s="9"/>
      <c r="C24" s="8"/>
      <c r="D24" s="9">
        <v>100</v>
      </c>
      <c r="E24" s="9"/>
      <c r="F24" s="9">
        <v>100</v>
      </c>
      <c r="G24" s="9"/>
      <c r="H24" s="9"/>
      <c r="I24" s="7"/>
      <c r="J24" s="7"/>
      <c r="K24" s="7"/>
      <c r="L24" s="7"/>
      <c r="M24" s="7"/>
      <c r="N24" s="7"/>
    </row>
    <row r="25" spans="1:14" ht="76.5">
      <c r="A25" s="5" t="s">
        <v>15</v>
      </c>
      <c r="B25" s="9"/>
      <c r="C25" s="6"/>
      <c r="D25" s="9">
        <v>303</v>
      </c>
      <c r="E25" s="9"/>
      <c r="F25" s="9">
        <v>303</v>
      </c>
      <c r="G25" s="9"/>
      <c r="H25" s="9"/>
      <c r="I25" s="7"/>
      <c r="J25" s="7"/>
      <c r="K25" s="7">
        <v>150</v>
      </c>
      <c r="L25" s="7">
        <v>0</v>
      </c>
      <c r="M25" s="7">
        <f t="shared" si="2"/>
        <v>0</v>
      </c>
      <c r="N25" s="7"/>
    </row>
    <row r="26" spans="1:14" ht="102">
      <c r="A26" s="5" t="s">
        <v>16</v>
      </c>
      <c r="B26" s="7">
        <v>685</v>
      </c>
      <c r="C26" s="6">
        <v>226.6</v>
      </c>
      <c r="D26" s="7">
        <v>580</v>
      </c>
      <c r="E26" s="7">
        <v>200</v>
      </c>
      <c r="F26" s="7">
        <v>580</v>
      </c>
      <c r="G26" s="7">
        <v>213.5</v>
      </c>
      <c r="H26" s="7">
        <v>214.7</v>
      </c>
      <c r="I26" s="7">
        <f>H26/G26*100</f>
        <v>100.56206088992974</v>
      </c>
      <c r="J26" s="7">
        <f>H26/C26*100</f>
        <v>94.74845542806707</v>
      </c>
      <c r="K26" s="7">
        <v>100</v>
      </c>
      <c r="L26" s="7">
        <v>8</v>
      </c>
      <c r="M26" s="7">
        <f t="shared" si="2"/>
        <v>14.699999999999989</v>
      </c>
      <c r="N26" s="7">
        <f>M26/L26*100</f>
        <v>183.74999999999986</v>
      </c>
    </row>
    <row r="27" spans="1:14" ht="63.75">
      <c r="A27" s="5" t="s">
        <v>26</v>
      </c>
      <c r="B27" s="7">
        <v>5959.9</v>
      </c>
      <c r="C27" s="6">
        <v>2320.2</v>
      </c>
      <c r="D27" s="7">
        <v>5750</v>
      </c>
      <c r="E27" s="7">
        <v>2021.3</v>
      </c>
      <c r="F27" s="7">
        <v>5750</v>
      </c>
      <c r="G27" s="7">
        <v>2021.3</v>
      </c>
      <c r="H27" s="7">
        <v>2207.2</v>
      </c>
      <c r="I27" s="7">
        <f>H27/G27*100</f>
        <v>109.1970514025627</v>
      </c>
      <c r="J27" s="7">
        <f>H27/C27*100</f>
        <v>95.12973019567279</v>
      </c>
      <c r="K27" s="7">
        <v>300</v>
      </c>
      <c r="L27" s="7">
        <v>180</v>
      </c>
      <c r="M27" s="7">
        <f t="shared" si="2"/>
        <v>185.89999999999986</v>
      </c>
      <c r="N27" s="7">
        <f>M27/L27*100</f>
        <v>103.27777777777771</v>
      </c>
    </row>
    <row r="28" spans="1:14" ht="51">
      <c r="A28" s="5" t="s">
        <v>17</v>
      </c>
      <c r="B28" s="7">
        <v>1750.7</v>
      </c>
      <c r="C28" s="6">
        <v>434.8</v>
      </c>
      <c r="D28" s="7">
        <v>1200</v>
      </c>
      <c r="E28" s="7">
        <v>630.8</v>
      </c>
      <c r="F28" s="7">
        <v>1200</v>
      </c>
      <c r="G28" s="7">
        <v>630.8</v>
      </c>
      <c r="H28" s="7">
        <v>736.3</v>
      </c>
      <c r="I28" s="7">
        <f>H28/G28*100</f>
        <v>116.72479391249206</v>
      </c>
      <c r="J28" s="7">
        <f>H28/C28*100</f>
        <v>169.34222631094755</v>
      </c>
      <c r="K28" s="7">
        <v>500</v>
      </c>
      <c r="L28" s="7">
        <v>100</v>
      </c>
      <c r="M28" s="7">
        <f t="shared" si="2"/>
        <v>105.5</v>
      </c>
      <c r="N28" s="7">
        <f>M28/L28*100</f>
        <v>105.5</v>
      </c>
    </row>
    <row r="29" spans="1:14" ht="51">
      <c r="A29" s="5" t="s">
        <v>18</v>
      </c>
      <c r="B29" s="7">
        <v>880.7</v>
      </c>
      <c r="C29" s="6">
        <v>38</v>
      </c>
      <c r="D29" s="7">
        <v>87</v>
      </c>
      <c r="E29" s="7">
        <v>3.4</v>
      </c>
      <c r="F29" s="7">
        <v>87</v>
      </c>
      <c r="G29" s="7">
        <v>3.4</v>
      </c>
      <c r="H29" s="7">
        <v>38.8</v>
      </c>
      <c r="I29" s="7"/>
      <c r="J29" s="7">
        <f>H29/C29*100</f>
        <v>102.10526315789473</v>
      </c>
      <c r="K29" s="7"/>
      <c r="L29" s="7"/>
      <c r="M29" s="7">
        <f t="shared" si="2"/>
        <v>35.4</v>
      </c>
      <c r="N29" s="7"/>
    </row>
    <row r="30" spans="1:14" ht="51">
      <c r="A30" s="5" t="s">
        <v>19</v>
      </c>
      <c r="B30" s="7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5" t="s">
        <v>20</v>
      </c>
      <c r="B31" s="11">
        <f>B10+B12+B13+B14+B15+B16+B17+B18+B19+B23+B26+B27+B28+B29</f>
        <v>92673.4</v>
      </c>
      <c r="C31" s="10">
        <f>C10+C12+C13+C14+C15+C16+C17+C18+C19+C23+C26+C27+C28+C29</f>
        <v>24148.899999999994</v>
      </c>
      <c r="D31" s="11">
        <f>D10+D11+D12+D13+D14+D15+D16+D17+D18+D19+D23+D26+D27+D28+D29</f>
        <v>79424.5</v>
      </c>
      <c r="E31" s="11">
        <f>E10+E11+E12+E13+E14+E15+E16+E17+E18+E19+E23+E26+E27+E28+E29</f>
        <v>21138.9</v>
      </c>
      <c r="F31" s="11">
        <f>F10+F11+F12+F13+F14+F15+F16+F17+F18+F19+F23+F26+F27+F28+F29</f>
        <v>79424.5</v>
      </c>
      <c r="G31" s="11">
        <f>G10+G11+G12+G13+G14+G15+G16+G17+G18+G19+G23+G26+G27+G28+G29</f>
        <v>25153.4</v>
      </c>
      <c r="H31" s="11">
        <f>H10+H11+H12+H13+H15+H14+H16+H17+H18+H19+H23+H26+H27+H28+H29</f>
        <v>25845</v>
      </c>
      <c r="I31" s="11">
        <f>H31/G31*100</f>
        <v>102.74952889072651</v>
      </c>
      <c r="J31" s="11">
        <f>H31/C31*100</f>
        <v>107.02350831714904</v>
      </c>
      <c r="K31" s="11">
        <f>K10+K13+K14+K15+K16+K17+K19+K23+K25+K26+K27+K28</f>
        <v>7950</v>
      </c>
      <c r="L31" s="11">
        <f>L10+L13+L14+L15+L16+L17+L19+L23+L26+L27+L28</f>
        <v>2193.5</v>
      </c>
      <c r="M31" s="11">
        <f>M10+M13+M14+M15+M16+M17+M18+M19+M23+M25+M26+M27+M28</f>
        <v>4647.299999999999</v>
      </c>
      <c r="N31" s="11">
        <f>M31/L31*100</f>
        <v>211.86687941645766</v>
      </c>
    </row>
    <row r="32" spans="1:14" ht="18.75">
      <c r="A32" s="25" t="s">
        <v>28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1"/>
      <c r="N32" s="1"/>
    </row>
  </sheetData>
  <mergeCells count="14">
    <mergeCell ref="I6:I8"/>
    <mergeCell ref="J6:J8"/>
    <mergeCell ref="K6:N7"/>
    <mergeCell ref="A32:L32"/>
    <mergeCell ref="A3:N3"/>
    <mergeCell ref="A4:N4"/>
    <mergeCell ref="A5:A8"/>
    <mergeCell ref="B5:C5"/>
    <mergeCell ref="D5:N5"/>
    <mergeCell ref="B6:B8"/>
    <mergeCell ref="C6:C8"/>
    <mergeCell ref="D6:E7"/>
    <mergeCell ref="F6:G7"/>
    <mergeCell ref="H6:H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2014-05-08T05:56:47Z</cp:lastPrinted>
  <dcterms:created xsi:type="dcterms:W3CDTF">2014-05-08T05:56:19Z</dcterms:created>
  <dcterms:modified xsi:type="dcterms:W3CDTF">2014-05-08T05:57:23Z</dcterms:modified>
  <cp:category/>
  <cp:version/>
  <cp:contentType/>
  <cp:contentStatus/>
</cp:coreProperties>
</file>